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15075" activeTab="0"/>
  </bookViews>
  <sheets>
    <sheet name="Periodo de retorno" sheetId="1" r:id="rId1"/>
  </sheets>
  <definedNames>
    <definedName name="_xlnm.Print_Area" localSheetId="0">'Periodo de retorno'!$A$1:$AA$69</definedName>
  </definedNames>
  <calcPr fullCalcOnLoad="1"/>
</workbook>
</file>

<file path=xl/sharedStrings.xml><?xml version="1.0" encoding="utf-8"?>
<sst xmlns="http://schemas.openxmlformats.org/spreadsheetml/2006/main" count="18" uniqueCount="15">
  <si>
    <t>m</t>
  </si>
  <si>
    <t>T=1/p</t>
  </si>
  <si>
    <t>p=m/(n+1)</t>
  </si>
  <si>
    <t>log (T)</t>
  </si>
  <si>
    <t>año</t>
  </si>
  <si>
    <t>PRESENTACIÓN</t>
  </si>
  <si>
    <t>Descargar macro</t>
  </si>
  <si>
    <t>Acceder a capítulo</t>
  </si>
  <si>
    <t>Primera edición: abril 2009
ISBN: 978-84-96515-87-1
© los autores, 2009
© Fundación BBVA, 2009</t>
  </si>
  <si>
    <t xml:space="preserve">www.fbbva.es </t>
  </si>
  <si>
    <r>
      <t>Esta macro muestra cómo realizar el análisis de frecuencia de caudales sobre la base de los datos históricos del río Ter (España). 
En la serie adjunta se detallan los caudales máximos diarios que han circulado por el río Ter, en la población de Roda de Ter, desde el año 1950 a 2007. A partir de estos datos se puede calcular:
1) La relación que existe entre caudal y período de retorno para esta serie. 
2) Cuál es el caudal dominante o de bankfull.
3) El período de retorno de una avenida de 3000 m</t>
    </r>
    <r>
      <rPr>
        <b/>
        <vertAlign val="superscript"/>
        <sz val="9"/>
        <color indexed="9"/>
        <rFont val="Verdana"/>
        <family val="2"/>
      </rPr>
      <t>3</t>
    </r>
    <r>
      <rPr>
        <b/>
        <sz val="9"/>
        <color indexed="9"/>
        <rFont val="Verdana"/>
        <family val="2"/>
      </rPr>
      <t xml:space="preserve">/s.
</t>
    </r>
  </si>
  <si>
    <r>
      <t>Q</t>
    </r>
    <r>
      <rPr>
        <b/>
        <vertAlign val="subscript"/>
        <sz val="10"/>
        <rFont val="Verdana"/>
        <family val="2"/>
      </rPr>
      <t>max</t>
    </r>
    <r>
      <rPr>
        <b/>
        <sz val="10"/>
        <rFont val="Verdana"/>
        <family val="0"/>
      </rPr>
      <t>(m</t>
    </r>
    <r>
      <rPr>
        <b/>
        <vertAlign val="superscript"/>
        <sz val="10"/>
        <rFont val="Verdana"/>
        <family val="2"/>
      </rPr>
      <t>3</t>
    </r>
    <r>
      <rPr>
        <b/>
        <sz val="10"/>
        <rFont val="Verdana"/>
        <family val="0"/>
      </rPr>
      <t>/s)</t>
    </r>
  </si>
  <si>
    <r>
      <t xml:space="preserve">MACRO 4.4  Técnica 4. Análisis de frecuencia de avenidas </t>
    </r>
    <r>
      <rPr>
        <b/>
        <sz val="10"/>
        <color indexed="9"/>
        <rFont val="Arial Black"/>
        <family val="2"/>
      </rPr>
      <t>(véase pág. 67)</t>
    </r>
  </si>
  <si>
    <r>
      <t xml:space="preserve">Bankfull </t>
    </r>
    <r>
      <rPr>
        <b/>
        <sz val="12"/>
        <rFont val="Arial"/>
        <family val="2"/>
      </rPr>
      <t>(m</t>
    </r>
    <r>
      <rPr>
        <b/>
        <vertAlign val="superscript"/>
        <sz val="12"/>
        <rFont val="Arial"/>
        <family val="2"/>
      </rPr>
      <t>3</t>
    </r>
    <r>
      <rPr>
        <b/>
        <sz val="12"/>
        <rFont val="Arial"/>
        <family val="2"/>
      </rPr>
      <t>/S)</t>
    </r>
  </si>
  <si>
    <r>
      <t>ELOSEGI A., SABATER S. (Eds.):</t>
    </r>
    <r>
      <rPr>
        <b/>
        <i/>
        <sz val="9"/>
        <color indexed="9"/>
        <rFont val="Verdana"/>
        <family val="2"/>
      </rPr>
      <t xml:space="preserve"> Conceptos y técnicas en ecología fluvial</t>
    </r>
    <r>
      <rPr>
        <b/>
        <sz val="9"/>
        <color indexed="9"/>
        <rFont val="Verdana"/>
        <family val="2"/>
      </rPr>
      <t>. Bilbao: Fundación BBVA, 2009.</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</si>
</sst>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s>
  <fonts count="24">
    <font>
      <sz val="10"/>
      <name val="Arial"/>
      <family val="0"/>
    </font>
    <font>
      <sz val="8.25"/>
      <name val="Arial"/>
      <family val="0"/>
    </font>
    <font>
      <b/>
      <sz val="16"/>
      <name val="Arial"/>
      <family val="2"/>
    </font>
    <font>
      <vertAlign val="superscript"/>
      <sz val="10"/>
      <name val="Arial"/>
      <family val="0"/>
    </font>
    <font>
      <b/>
      <sz val="8.25"/>
      <name val="Arial"/>
      <family val="0"/>
    </font>
    <font>
      <b/>
      <sz val="9"/>
      <name val="Arial"/>
      <family val="0"/>
    </font>
    <font>
      <sz val="10"/>
      <name val="Verdana"/>
      <family val="0"/>
    </font>
    <font>
      <b/>
      <sz val="9"/>
      <color indexed="9"/>
      <name val="Verdana"/>
      <family val="2"/>
    </font>
    <font>
      <b/>
      <i/>
      <sz val="9"/>
      <color indexed="9"/>
      <name val="Verdana"/>
      <family val="2"/>
    </font>
    <font>
      <b/>
      <sz val="9"/>
      <name val="Verdana"/>
      <family val="2"/>
    </font>
    <font>
      <b/>
      <sz val="14"/>
      <color indexed="9"/>
      <name val="Arial Black"/>
      <family val="2"/>
    </font>
    <font>
      <b/>
      <sz val="10"/>
      <color indexed="9"/>
      <name val="Arial Black"/>
      <family val="2"/>
    </font>
    <font>
      <b/>
      <sz val="10"/>
      <name val="Verdana"/>
      <family val="0"/>
    </font>
    <font>
      <u val="single"/>
      <sz val="10"/>
      <color indexed="12"/>
      <name val="Arial"/>
      <family val="0"/>
    </font>
    <font>
      <u val="single"/>
      <sz val="10"/>
      <color indexed="36"/>
      <name val="Arial"/>
      <family val="0"/>
    </font>
    <font>
      <u val="single"/>
      <sz val="10"/>
      <color indexed="9"/>
      <name val="Arial Black"/>
      <family val="2"/>
    </font>
    <font>
      <sz val="10"/>
      <color indexed="9"/>
      <name val="Arial Black"/>
      <family val="2"/>
    </font>
    <font>
      <sz val="10"/>
      <name val="Arial Black"/>
      <family val="2"/>
    </font>
    <font>
      <b/>
      <vertAlign val="superscript"/>
      <sz val="9"/>
      <color indexed="9"/>
      <name val="Verdana"/>
      <family val="2"/>
    </font>
    <font>
      <b/>
      <vertAlign val="subscript"/>
      <sz val="10"/>
      <name val="Verdana"/>
      <family val="2"/>
    </font>
    <font>
      <b/>
      <vertAlign val="superscript"/>
      <sz val="10"/>
      <name val="Verdana"/>
      <family val="2"/>
    </font>
    <font>
      <i/>
      <sz val="10"/>
      <name val="Arial"/>
      <family val="0"/>
    </font>
    <font>
      <b/>
      <sz val="12"/>
      <name val="Arial"/>
      <family val="2"/>
    </font>
    <font>
      <b/>
      <vertAlign val="superscript"/>
      <sz val="12"/>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62"/>
        <bgColor indexed="64"/>
      </patternFill>
    </fill>
    <fill>
      <patternFill patternType="solid">
        <fgColor indexed="19"/>
        <bgColor indexed="64"/>
      </patternFill>
    </fill>
  </fills>
  <borders count="21">
    <border>
      <left/>
      <right/>
      <top/>
      <bottom/>
      <diagonal/>
    </border>
    <border>
      <left style="thin">
        <color indexed="9"/>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ck"/>
      <top>
        <color indexed="63"/>
      </top>
      <bottom style="thick"/>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style="thick"/>
      <top>
        <color indexed="63"/>
      </top>
      <bottom style="thin">
        <color indexed="9"/>
      </bottom>
    </border>
    <border>
      <left>
        <color indexed="63"/>
      </left>
      <right style="thick"/>
      <top style="thin">
        <color indexed="9"/>
      </top>
      <bottom style="thin">
        <color indexed="9"/>
      </bottom>
    </border>
    <border>
      <left>
        <color indexed="63"/>
      </left>
      <right style="thick"/>
      <top style="thin">
        <color indexed="9"/>
      </top>
      <bottom style="thick"/>
    </border>
    <border>
      <left style="thin">
        <color indexed="9"/>
      </left>
      <right style="thick"/>
      <top>
        <color indexed="63"/>
      </top>
      <bottom style="thin">
        <color indexed="9"/>
      </bottom>
    </border>
    <border>
      <left style="thin">
        <color indexed="9"/>
      </left>
      <right style="thick"/>
      <top style="thin">
        <color indexed="9"/>
      </top>
      <bottom style="thin">
        <color indexed="9"/>
      </bottom>
    </border>
    <border>
      <left style="thin">
        <color indexed="9"/>
      </left>
      <right style="thick"/>
      <top style="thin">
        <color indexed="9"/>
      </top>
      <bottom style="thick"/>
    </border>
    <border>
      <left>
        <color indexed="63"/>
      </left>
      <right>
        <color indexed="63"/>
      </right>
      <top>
        <color indexed="63"/>
      </top>
      <bottom style="thick"/>
    </border>
    <border>
      <left>
        <color indexed="63"/>
      </left>
      <right style="thick"/>
      <top>
        <color indexed="63"/>
      </top>
      <bottom>
        <color indexed="63"/>
      </bottom>
    </border>
    <border>
      <left style="thin"/>
      <right style="thick"/>
      <top>
        <color indexed="63"/>
      </top>
      <bottom style="thin">
        <color indexed="9"/>
      </bottom>
    </border>
    <border>
      <left style="thin"/>
      <right style="thick"/>
      <top style="thin">
        <color indexed="9"/>
      </top>
      <bottom style="thin">
        <color indexed="9"/>
      </bottom>
    </border>
    <border>
      <left style="thin"/>
      <right style="thick"/>
      <top style="thin">
        <color indexed="9"/>
      </top>
      <bottom style="thick"/>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6" fillId="0" borderId="1" xfId="0" applyFont="1" applyBorder="1" applyAlignment="1">
      <alignment horizontal="left" vertical="center" wrapText="1"/>
    </xf>
    <xf numFmtId="0" fontId="0" fillId="2" borderId="0" xfId="0" applyFill="1" applyBorder="1" applyAlignment="1">
      <alignment/>
    </xf>
    <xf numFmtId="2" fontId="0" fillId="2" borderId="0" xfId="0" applyNumberFormat="1" applyFill="1" applyBorder="1" applyAlignment="1">
      <alignment/>
    </xf>
    <xf numFmtId="0" fontId="2" fillId="2" borderId="0" xfId="0" applyFont="1" applyFill="1" applyBorder="1" applyAlignment="1">
      <alignment/>
    </xf>
    <xf numFmtId="0" fontId="0" fillId="0" borderId="1" xfId="0"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0" fontId="0" fillId="0" borderId="3" xfId="0" applyBorder="1" applyAlignment="1">
      <alignment horizontal="center" vertical="center" wrapText="1"/>
    </xf>
    <xf numFmtId="0" fontId="0" fillId="2" borderId="0" xfId="0" applyFill="1" applyBorder="1" applyAlignment="1">
      <alignment horizontal="right"/>
    </xf>
    <xf numFmtId="2" fontId="0" fillId="2" borderId="0" xfId="0" applyNumberFormat="1" applyFill="1" applyBorder="1" applyAlignment="1">
      <alignment horizontal="right"/>
    </xf>
    <xf numFmtId="0" fontId="12" fillId="3" borderId="4" xfId="0" applyFont="1" applyFill="1" applyBorder="1" applyAlignment="1">
      <alignment horizontal="right"/>
    </xf>
    <xf numFmtId="0" fontId="12" fillId="2" borderId="0" xfId="0" applyFont="1" applyFill="1" applyBorder="1" applyAlignment="1">
      <alignment horizontal="right"/>
    </xf>
    <xf numFmtId="2" fontId="12" fillId="3" borderId="4" xfId="0" applyNumberFormat="1" applyFont="1" applyFill="1" applyBorder="1" applyAlignment="1">
      <alignment horizontal="right"/>
    </xf>
    <xf numFmtId="2" fontId="12" fillId="2" borderId="0" xfId="0" applyNumberFormat="1" applyFont="1" applyFill="1" applyBorder="1" applyAlignment="1">
      <alignment horizontal="right"/>
    </xf>
    <xf numFmtId="0" fontId="0" fillId="2" borderId="5" xfId="0" applyFill="1" applyBorder="1" applyAlignment="1">
      <alignment/>
    </xf>
    <xf numFmtId="0" fontId="0" fillId="2" borderId="6" xfId="0" applyFill="1" applyBorder="1" applyAlignment="1">
      <alignment/>
    </xf>
    <xf numFmtId="0" fontId="0" fillId="2" borderId="3"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2" fontId="0" fillId="4" borderId="10" xfId="0" applyNumberFormat="1" applyFill="1" applyBorder="1" applyAlignment="1">
      <alignment/>
    </xf>
    <xf numFmtId="2" fontId="0" fillId="4" borderId="11" xfId="0" applyNumberFormat="1" applyFill="1" applyBorder="1" applyAlignment="1">
      <alignment/>
    </xf>
    <xf numFmtId="2" fontId="0" fillId="4" borderId="12" xfId="0" applyNumberFormat="1" applyFill="1" applyBorder="1" applyAlignment="1">
      <alignment/>
    </xf>
    <xf numFmtId="2" fontId="0" fillId="4" borderId="7" xfId="0" applyNumberFormat="1" applyFill="1" applyBorder="1" applyAlignment="1">
      <alignment/>
    </xf>
    <xf numFmtId="2" fontId="0" fillId="4" borderId="8" xfId="0" applyNumberFormat="1" applyFill="1" applyBorder="1" applyAlignment="1">
      <alignment/>
    </xf>
    <xf numFmtId="2" fontId="0" fillId="4" borderId="9" xfId="0" applyNumberFormat="1" applyFill="1" applyBorder="1" applyAlignment="1">
      <alignment/>
    </xf>
    <xf numFmtId="0" fontId="2" fillId="5" borderId="13" xfId="0" applyFont="1" applyFill="1" applyBorder="1" applyAlignment="1">
      <alignment/>
    </xf>
    <xf numFmtId="0" fontId="0" fillId="2" borderId="14" xfId="0" applyFill="1" applyBorder="1" applyAlignment="1">
      <alignment/>
    </xf>
    <xf numFmtId="0" fontId="0" fillId="2" borderId="13" xfId="0" applyFill="1" applyBorder="1" applyAlignment="1">
      <alignment/>
    </xf>
    <xf numFmtId="0" fontId="0" fillId="2" borderId="4" xfId="0" applyFill="1" applyBorder="1" applyAlignment="1">
      <alignment/>
    </xf>
    <xf numFmtId="0" fontId="0" fillId="6" borderId="4" xfId="0" applyFill="1" applyBorder="1" applyAlignment="1">
      <alignment/>
    </xf>
    <xf numFmtId="0" fontId="0" fillId="6" borderId="13" xfId="0" applyFill="1" applyBorder="1" applyAlignment="1">
      <alignment/>
    </xf>
    <xf numFmtId="0" fontId="0" fillId="2" borderId="0" xfId="0" applyFill="1" applyBorder="1" applyAlignment="1">
      <alignment horizontal="center" wrapText="1"/>
    </xf>
    <xf numFmtId="0" fontId="0" fillId="0" borderId="0" xfId="0" applyBorder="1" applyAlignment="1">
      <alignment horizontal="center"/>
    </xf>
    <xf numFmtId="0" fontId="0" fillId="2" borderId="0" xfId="0" applyFill="1" applyBorder="1" applyAlignment="1">
      <alignment horizontal="center"/>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180" fontId="2" fillId="5" borderId="4" xfId="0" applyNumberFormat="1" applyFont="1" applyFill="1" applyBorder="1" applyAlignment="1">
      <alignment/>
    </xf>
    <xf numFmtId="0" fontId="7" fillId="6" borderId="18"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0" fillId="0" borderId="19" xfId="0" applyBorder="1" applyAlignment="1">
      <alignment horizontal="left" vertical="center" wrapText="1"/>
    </xf>
    <xf numFmtId="0" fontId="0" fillId="0" borderId="6" xfId="0" applyBorder="1" applyAlignment="1">
      <alignment horizontal="left" vertical="center" wrapText="1"/>
    </xf>
    <xf numFmtId="0" fontId="10" fillId="6" borderId="1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0" fillId="0" borderId="19" xfId="0" applyBorder="1" applyAlignment="1">
      <alignment vertical="center" wrapText="1"/>
    </xf>
    <xf numFmtId="0" fontId="0" fillId="0" borderId="6" xfId="0" applyBorder="1" applyAlignment="1">
      <alignment vertical="center" wrapText="1"/>
    </xf>
    <xf numFmtId="0" fontId="10" fillId="6" borderId="20"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4" xfId="0" applyBorder="1" applyAlignment="1">
      <alignment horizontal="left" vertical="center" wrapText="1"/>
    </xf>
    <xf numFmtId="0" fontId="7" fillId="7" borderId="13" xfId="0" applyFont="1" applyFill="1" applyBorder="1" applyAlignment="1">
      <alignment horizontal="left" wrapText="1"/>
    </xf>
    <xf numFmtId="0" fontId="7" fillId="7" borderId="13" xfId="0" applyFont="1" applyFill="1" applyBorder="1" applyAlignment="1">
      <alignment horizontal="left"/>
    </xf>
    <xf numFmtId="0" fontId="9" fillId="0" borderId="4" xfId="0" applyFont="1" applyBorder="1" applyAlignment="1">
      <alignment horizontal="left"/>
    </xf>
    <xf numFmtId="0" fontId="16" fillId="6" borderId="0" xfId="0" applyFont="1" applyFill="1" applyBorder="1" applyAlignment="1">
      <alignment horizontal="center" wrapText="1"/>
    </xf>
    <xf numFmtId="0" fontId="17" fillId="0" borderId="0" xfId="0" applyFont="1" applyBorder="1" applyAlignment="1">
      <alignment/>
    </xf>
    <xf numFmtId="0" fontId="17" fillId="0" borderId="14" xfId="0" applyFont="1" applyBorder="1" applyAlignment="1">
      <alignment/>
    </xf>
    <xf numFmtId="0" fontId="15" fillId="6" borderId="0" xfId="15" applyFont="1" applyFill="1" applyBorder="1" applyAlignment="1">
      <alignment horizontal="center"/>
    </xf>
    <xf numFmtId="0" fontId="15" fillId="0" borderId="14" xfId="15" applyFont="1" applyBorder="1" applyAlignment="1">
      <alignment/>
    </xf>
    <xf numFmtId="0" fontId="15" fillId="0" borderId="0" xfId="15" applyFont="1" applyBorder="1" applyAlignment="1">
      <alignment/>
    </xf>
    <xf numFmtId="0" fontId="15" fillId="6" borderId="14" xfId="15" applyFont="1" applyFill="1" applyBorder="1" applyAlignment="1">
      <alignment horizontal="center"/>
    </xf>
    <xf numFmtId="0" fontId="15" fillId="6" borderId="13" xfId="15" applyFont="1" applyFill="1" applyBorder="1" applyAlignment="1">
      <alignment horizontal="center"/>
    </xf>
    <xf numFmtId="0" fontId="15" fillId="6" borderId="4" xfId="15"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3175"/>
          <c:w val="0.93525"/>
          <c:h val="0.86275"/>
        </c:manualLayout>
      </c:layout>
      <c:scatterChart>
        <c:scatterStyle val="lineMarker"/>
        <c:varyColors val="0"/>
        <c:ser>
          <c:idx val="0"/>
          <c:order val="0"/>
          <c:tx>
            <c:strRef>
              <c:f>'Periodo de retorno'!$P$10</c:f>
              <c:strCache>
                <c:ptCount val="1"/>
                <c:pt idx="0">
                  <c:v>Qmax(m3/s)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trendline>
            <c:trendlineType val="log"/>
            <c:dispEq val="1"/>
            <c:dispRSqr val="1"/>
            <c:trendlineLbl>
              <c:layout>
                <c:manualLayout>
                  <c:x val="0"/>
                  <c:y val="0"/>
                </c:manualLayout>
              </c:layout>
              <c:tx>
                <c:rich>
                  <a:bodyPr vert="horz" rot="0" anchor="ctr"/>
                  <a:lstStyle/>
                  <a:p>
                    <a:pPr algn="ctr">
                      <a:defRPr/>
                    </a:pPr>
                    <a:r>
                      <a:rPr lang="en-US" cap="none" sz="1000" b="0" i="1" u="none" baseline="0">
                        <a:latin typeface="Arial"/>
                        <a:ea typeface="Arial"/>
                        <a:cs typeface="Arial"/>
                      </a:rPr>
                      <a:t>y </a:t>
                    </a:r>
                    <a:r>
                      <a:rPr lang="en-US" cap="none" sz="1000" b="0" i="0" u="none" baseline="0">
                        <a:latin typeface="Arial"/>
                        <a:ea typeface="Arial"/>
                        <a:cs typeface="Arial"/>
                      </a:rPr>
                      <a:t>= 201,8Log(</a:t>
                    </a:r>
                    <a:r>
                      <a:rPr lang="en-US" cap="none" sz="1000" b="0" i="1" u="none" baseline="0">
                        <a:latin typeface="Arial"/>
                        <a:ea typeface="Arial"/>
                        <a:cs typeface="Arial"/>
                      </a:rPr>
                      <a:t>x</a:t>
                    </a:r>
                    <a:r>
                      <a:rPr lang="en-US" cap="none" sz="1000" b="0" i="0" u="none" baseline="0">
                        <a:latin typeface="Arial"/>
                        <a:ea typeface="Arial"/>
                        <a:cs typeface="Arial"/>
                      </a:rPr>
                      <a:t>) + 71,878
</a:t>
                    </a:r>
                    <a:r>
                      <a:rPr lang="en-US" cap="none" sz="1000" b="0" i="1" u="none" baseline="0">
                        <a:latin typeface="Arial"/>
                        <a:ea typeface="Arial"/>
                        <a:cs typeface="Arial"/>
                      </a:rPr>
                      <a:t>R</a:t>
                    </a:r>
                    <a:r>
                      <a:rPr lang="en-US" cap="none" sz="1000" b="0" i="0" u="none" baseline="30000">
                        <a:latin typeface="Arial"/>
                        <a:ea typeface="Arial"/>
                        <a:cs typeface="Arial"/>
                      </a:rPr>
                      <a:t>2</a:t>
                    </a:r>
                    <a:r>
                      <a:rPr lang="en-US" cap="none" sz="1000" b="0" i="0" u="none" baseline="0">
                        <a:latin typeface="Arial"/>
                        <a:ea typeface="Arial"/>
                        <a:cs typeface="Arial"/>
                      </a:rPr>
                      <a:t> = 0,9844</a:t>
                    </a:r>
                  </a:p>
                </c:rich>
              </c:tx>
              <c:numFmt formatCode="General" sourceLinked="1"/>
            </c:trendlineLbl>
          </c:trendline>
          <c:xVal>
            <c:numRef>
              <c:f>'Periodo de retorno'!$N$12:$N$67</c:f>
              <c:numCache/>
            </c:numRef>
          </c:xVal>
          <c:yVal>
            <c:numRef>
              <c:f>'Periodo de retorno'!$P$12:$P$67</c:f>
              <c:numCache/>
            </c:numRef>
          </c:yVal>
          <c:smooth val="0"/>
        </c:ser>
        <c:axId val="3895371"/>
        <c:axId val="35058340"/>
      </c:scatterChart>
      <c:valAx>
        <c:axId val="3895371"/>
        <c:scaling>
          <c:orientation val="minMax"/>
        </c:scaling>
        <c:axPos val="b"/>
        <c:title>
          <c:tx>
            <c:rich>
              <a:bodyPr vert="horz" rot="0" anchor="ctr"/>
              <a:lstStyle/>
              <a:p>
                <a:pPr algn="ctr">
                  <a:defRPr/>
                </a:pPr>
                <a:r>
                  <a:rPr lang="en-US" cap="none" sz="825" b="1" i="0" u="none" baseline="0">
                    <a:latin typeface="Arial"/>
                    <a:ea typeface="Arial"/>
                    <a:cs typeface="Arial"/>
                  </a:rPr>
                  <a:t>Período de retorno (años)</a:t>
                </a:r>
              </a:p>
            </c:rich>
          </c:tx>
          <c:layout/>
          <c:overlay val="0"/>
          <c:spPr>
            <a:noFill/>
            <a:ln>
              <a:noFill/>
            </a:ln>
          </c:spPr>
        </c:title>
        <c:delete val="0"/>
        <c:numFmt formatCode="0" sourceLinked="0"/>
        <c:majorTickMark val="out"/>
        <c:minorTickMark val="none"/>
        <c:tickLblPos val="nextTo"/>
        <c:crossAx val="35058340"/>
        <c:crosses val="autoZero"/>
        <c:crossBetween val="midCat"/>
        <c:dispUnits/>
      </c:valAx>
      <c:valAx>
        <c:axId val="35058340"/>
        <c:scaling>
          <c:orientation val="minMax"/>
        </c:scaling>
        <c:axPos val="l"/>
        <c:title>
          <c:tx>
            <c:rich>
              <a:bodyPr vert="horz" rot="-5400000" anchor="ctr"/>
              <a:lstStyle/>
              <a:p>
                <a:pPr algn="ctr">
                  <a:defRPr/>
                </a:pPr>
                <a:r>
                  <a:rPr lang="en-US" cap="none" sz="825" b="1" i="0" u="none" baseline="0">
                    <a:latin typeface="Arial"/>
                    <a:ea typeface="Arial"/>
                    <a:cs typeface="Arial"/>
                  </a:rPr>
                  <a:t>Caudal máximo (m3/s)</a:t>
                </a:r>
              </a:p>
            </c:rich>
          </c:tx>
          <c:layout>
            <c:manualLayout>
              <c:xMode val="factor"/>
              <c:yMode val="factor"/>
              <c:x val="-0.0005"/>
              <c:y val="0.001"/>
            </c:manualLayout>
          </c:layout>
          <c:overlay val="0"/>
          <c:spPr>
            <a:noFill/>
            <a:ln>
              <a:noFill/>
            </a:ln>
          </c:spPr>
        </c:title>
        <c:delete val="0"/>
        <c:numFmt formatCode="0" sourceLinked="0"/>
        <c:majorTickMark val="out"/>
        <c:minorTickMark val="none"/>
        <c:tickLblPos val="nextTo"/>
        <c:crossAx val="389537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3175"/>
          <c:w val="0.934"/>
          <c:h val="0.86175"/>
        </c:manualLayout>
      </c:layout>
      <c:scatterChart>
        <c:scatterStyle val="lineMarker"/>
        <c:varyColors val="0"/>
        <c:ser>
          <c:idx val="0"/>
          <c:order val="0"/>
          <c:tx>
            <c:strRef>
              <c:f>'Periodo de retorno'!$P$10</c:f>
              <c:strCache>
                <c:ptCount val="1"/>
                <c:pt idx="0">
                  <c:v>Qmax(m3/s)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1"/>
            <c:trendlineLbl>
              <c:layout>
                <c:manualLayout>
                  <c:x val="0"/>
                  <c:y val="0"/>
                </c:manualLayout>
              </c:layout>
              <c:tx>
                <c:rich>
                  <a:bodyPr vert="horz" rot="0" anchor="ctr"/>
                  <a:lstStyle/>
                  <a:p>
                    <a:pPr algn="ctr">
                      <a:defRPr/>
                    </a:pPr>
                    <a:r>
                      <a:rPr lang="en-US" cap="none" sz="1000" b="0" i="1" u="none" baseline="0">
                        <a:latin typeface="Arial"/>
                        <a:ea typeface="Arial"/>
                        <a:cs typeface="Arial"/>
                      </a:rPr>
                      <a:t>y</a:t>
                    </a:r>
                    <a:r>
                      <a:rPr lang="en-US" cap="none" sz="1000" b="0" i="0" u="none" baseline="0">
                        <a:latin typeface="Arial"/>
                        <a:ea typeface="Arial"/>
                        <a:cs typeface="Arial"/>
                      </a:rPr>
                      <a:t> = 464,66</a:t>
                    </a:r>
                    <a:r>
                      <a:rPr lang="en-US" cap="none" sz="1000" b="0" i="1" u="none" baseline="0">
                        <a:latin typeface="Arial"/>
                        <a:ea typeface="Arial"/>
                        <a:cs typeface="Arial"/>
                      </a:rPr>
                      <a:t>x</a:t>
                    </a:r>
                    <a:r>
                      <a:rPr lang="en-US" cap="none" sz="1000" b="0" i="0" u="none" baseline="0">
                        <a:latin typeface="Arial"/>
                        <a:ea typeface="Arial"/>
                        <a:cs typeface="Arial"/>
                      </a:rPr>
                      <a:t> + 71,878
</a:t>
                    </a:r>
                    <a:r>
                      <a:rPr lang="en-US" cap="none" sz="1000" b="0" i="1" u="none" baseline="0">
                        <a:latin typeface="Arial"/>
                        <a:ea typeface="Arial"/>
                        <a:cs typeface="Arial"/>
                      </a:rPr>
                      <a:t>R</a:t>
                    </a:r>
                    <a:r>
                      <a:rPr lang="en-US" cap="none" sz="1000" b="0" i="0" u="none" baseline="30000">
                        <a:latin typeface="Arial"/>
                        <a:ea typeface="Arial"/>
                        <a:cs typeface="Arial"/>
                      </a:rPr>
                      <a:t>2</a:t>
                    </a:r>
                    <a:r>
                      <a:rPr lang="en-US" cap="none" sz="1000" b="0" i="0" u="none" baseline="0">
                        <a:latin typeface="Arial"/>
                        <a:ea typeface="Arial"/>
                        <a:cs typeface="Arial"/>
                      </a:rPr>
                      <a:t> = 0,9844</a:t>
                    </a:r>
                  </a:p>
                </c:rich>
              </c:tx>
              <c:numFmt formatCode="General" sourceLinked="1"/>
            </c:trendlineLbl>
          </c:trendline>
          <c:xVal>
            <c:numRef>
              <c:f>'Periodo de retorno'!$R$12:$R$67</c:f>
              <c:numCache/>
            </c:numRef>
          </c:xVal>
          <c:yVal>
            <c:numRef>
              <c:f>'Periodo de retorno'!$P$12:$P$67</c:f>
              <c:numCache/>
            </c:numRef>
          </c:yVal>
          <c:smooth val="0"/>
        </c:ser>
        <c:axId val="47089605"/>
        <c:axId val="21153262"/>
      </c:scatterChart>
      <c:valAx>
        <c:axId val="47089605"/>
        <c:scaling>
          <c:orientation val="minMax"/>
        </c:scaling>
        <c:axPos val="b"/>
        <c:title>
          <c:tx>
            <c:rich>
              <a:bodyPr vert="horz" rot="0" anchor="ctr"/>
              <a:lstStyle/>
              <a:p>
                <a:pPr algn="ctr">
                  <a:defRPr/>
                </a:pPr>
                <a:r>
                  <a:rPr lang="en-US" cap="none" sz="900" b="1" i="0" u="none" baseline="0">
                    <a:latin typeface="Arial"/>
                    <a:ea typeface="Arial"/>
                    <a:cs typeface="Arial"/>
                  </a:rPr>
                  <a:t>Log T (años)</a:t>
                </a:r>
              </a:p>
            </c:rich>
          </c:tx>
          <c:layout/>
          <c:overlay val="0"/>
          <c:spPr>
            <a:noFill/>
            <a:ln>
              <a:noFill/>
            </a:ln>
          </c:spPr>
        </c:title>
        <c:delete val="0"/>
        <c:numFmt formatCode="0.0" sourceLinked="0"/>
        <c:majorTickMark val="out"/>
        <c:minorTickMark val="none"/>
        <c:tickLblPos val="nextTo"/>
        <c:crossAx val="21153262"/>
        <c:crosses val="autoZero"/>
        <c:crossBetween val="midCat"/>
        <c:dispUnits/>
      </c:valAx>
      <c:valAx>
        <c:axId val="21153262"/>
        <c:scaling>
          <c:orientation val="minMax"/>
        </c:scaling>
        <c:axPos val="l"/>
        <c:title>
          <c:tx>
            <c:rich>
              <a:bodyPr vert="horz" rot="-5400000" anchor="ctr"/>
              <a:lstStyle/>
              <a:p>
                <a:pPr algn="ctr">
                  <a:defRPr/>
                </a:pPr>
                <a:r>
                  <a:rPr lang="en-US" cap="none" sz="900" b="1" i="0" u="none" baseline="0">
                    <a:latin typeface="Arial"/>
                    <a:ea typeface="Arial"/>
                    <a:cs typeface="Arial"/>
                  </a:rPr>
                  <a:t>Caudal máximo (m3/s)</a:t>
                </a:r>
              </a:p>
            </c:rich>
          </c:tx>
          <c:layout>
            <c:manualLayout>
              <c:xMode val="factor"/>
              <c:yMode val="factor"/>
              <c:x val="0.001"/>
              <c:y val="-0.00525"/>
            </c:manualLayout>
          </c:layout>
          <c:overlay val="0"/>
          <c:spPr>
            <a:noFill/>
            <a:ln>
              <a:noFill/>
            </a:ln>
          </c:spPr>
        </c:title>
        <c:delete val="0"/>
        <c:numFmt formatCode="0" sourceLinked="0"/>
        <c:majorTickMark val="out"/>
        <c:minorTickMark val="none"/>
        <c:tickLblPos val="nextTo"/>
        <c:crossAx val="4708960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28575</xdr:rowOff>
    </xdr:from>
    <xdr:to>
      <xdr:col>25</xdr:col>
      <xdr:colOff>742950</xdr:colOff>
      <xdr:row>31</xdr:row>
      <xdr:rowOff>161925</xdr:rowOff>
    </xdr:to>
    <xdr:graphicFrame>
      <xdr:nvGraphicFramePr>
        <xdr:cNvPr id="1" name="Chart 1"/>
        <xdr:cNvGraphicFramePr/>
      </xdr:nvGraphicFramePr>
      <xdr:xfrm>
        <a:off x="8858250" y="3514725"/>
        <a:ext cx="6115050" cy="3048000"/>
      </xdr:xfrm>
      <a:graphic>
        <a:graphicData uri="http://schemas.openxmlformats.org/drawingml/2006/chart">
          <c:chart xmlns:c="http://schemas.openxmlformats.org/drawingml/2006/chart" r:id="rId1"/>
        </a:graphicData>
      </a:graphic>
    </xdr:graphicFrame>
    <xdr:clientData/>
  </xdr:twoCellAnchor>
  <xdr:twoCellAnchor>
    <xdr:from>
      <xdr:col>18</xdr:col>
      <xdr:colOff>238125</xdr:colOff>
      <xdr:row>35</xdr:row>
      <xdr:rowOff>28575</xdr:rowOff>
    </xdr:from>
    <xdr:to>
      <xdr:col>25</xdr:col>
      <xdr:colOff>742950</xdr:colOff>
      <xdr:row>54</xdr:row>
      <xdr:rowOff>0</xdr:rowOff>
    </xdr:to>
    <xdr:graphicFrame>
      <xdr:nvGraphicFramePr>
        <xdr:cNvPr id="2" name="Chart 2"/>
        <xdr:cNvGraphicFramePr/>
      </xdr:nvGraphicFramePr>
      <xdr:xfrm>
        <a:off x="8848725" y="7096125"/>
        <a:ext cx="6124575" cy="3057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bbva.es/TLFU/microsites/ecologia_fluvial/pdf/cap_04.pdf" TargetMode="External" /><Relationship Id="rId2" Type="http://schemas.openxmlformats.org/officeDocument/2006/relationships/hyperlink" Target="http://www.fbbva.es/" TargetMode="External" /><Relationship Id="rId3" Type="http://schemas.openxmlformats.org/officeDocument/2006/relationships/hyperlink" Target="http://www.fbbva.es/TLFU/microsites/ecologia_fluvial/macros/macro4_4.zip"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tabSelected="1" workbookViewId="0" topLeftCell="A1">
      <selection activeCell="A1" sqref="A1"/>
    </sheetView>
  </sheetViews>
  <sheetFormatPr defaultColWidth="11.421875" defaultRowHeight="12.75"/>
  <cols>
    <col min="1" max="1" width="6.140625" style="2" customWidth="1"/>
    <col min="2" max="2" width="11.421875" style="2" customWidth="1"/>
    <col min="3" max="3" width="0.9921875" style="2" customWidth="1"/>
    <col min="4" max="4" width="14.28125" style="3" customWidth="1"/>
    <col min="5" max="5" width="0.9921875" style="3" customWidth="1"/>
    <col min="6" max="6" width="11.421875" style="2" customWidth="1"/>
    <col min="7" max="7" width="0.9921875" style="2" customWidth="1"/>
    <col min="8" max="8" width="14.28125" style="3" customWidth="1"/>
    <col min="9" max="9" width="0.9921875" style="3" customWidth="1"/>
    <col min="10" max="10" width="12.421875" style="2" customWidth="1"/>
    <col min="11" max="11" width="0.9921875" style="2" customWidth="1"/>
    <col min="12" max="12" width="14.00390625" style="3" customWidth="1"/>
    <col min="13" max="13" width="0.9921875" style="3" customWidth="1"/>
    <col min="14" max="14" width="11.421875" style="3" customWidth="1"/>
    <col min="15" max="15" width="0.9921875" style="3" customWidth="1"/>
    <col min="16" max="16" width="14.28125" style="3" customWidth="1"/>
    <col min="17" max="17" width="0.9921875" style="3" customWidth="1"/>
    <col min="18" max="18" width="11.421875" style="2" customWidth="1"/>
    <col min="19" max="19" width="3.7109375" style="2" customWidth="1"/>
    <col min="20" max="20" width="11.421875" style="2" customWidth="1"/>
    <col min="21" max="21" width="19.421875" style="2" customWidth="1"/>
    <col min="22" max="22" width="15.421875" style="2" customWidth="1"/>
    <col min="23" max="16384" width="11.421875" style="2" customWidth="1"/>
  </cols>
  <sheetData>
    <row r="1" spans="2:26" s="1" customFormat="1" ht="17.25" customHeight="1">
      <c r="B1" s="40" t="s">
        <v>14</v>
      </c>
      <c r="C1" s="41"/>
      <c r="D1" s="42"/>
      <c r="E1" s="42"/>
      <c r="F1" s="42"/>
      <c r="G1" s="42"/>
      <c r="H1" s="42"/>
      <c r="I1" s="42"/>
      <c r="J1" s="42"/>
      <c r="K1" s="42"/>
      <c r="L1" s="42"/>
      <c r="M1" s="42"/>
      <c r="N1" s="42"/>
      <c r="O1" s="42"/>
      <c r="P1" s="42"/>
      <c r="Q1" s="42"/>
      <c r="R1" s="42"/>
      <c r="S1" s="42"/>
      <c r="T1" s="42"/>
      <c r="U1" s="42"/>
      <c r="V1" s="42"/>
      <c r="W1" s="42"/>
      <c r="X1" s="43"/>
      <c r="Y1" s="43"/>
      <c r="Z1" s="44"/>
    </row>
    <row r="3" spans="2:26" s="5" customFormat="1" ht="22.5">
      <c r="B3" s="45" t="s">
        <v>12</v>
      </c>
      <c r="C3" s="46"/>
      <c r="D3" s="46"/>
      <c r="E3" s="46"/>
      <c r="F3" s="46"/>
      <c r="G3" s="46"/>
      <c r="H3" s="46"/>
      <c r="I3" s="46"/>
      <c r="J3" s="46"/>
      <c r="K3" s="46"/>
      <c r="L3" s="46"/>
      <c r="M3" s="46"/>
      <c r="N3" s="46"/>
      <c r="O3" s="46"/>
      <c r="P3" s="46"/>
      <c r="Q3" s="46"/>
      <c r="R3" s="46"/>
      <c r="S3" s="46"/>
      <c r="T3" s="46"/>
      <c r="U3" s="47"/>
      <c r="V3" s="47"/>
      <c r="W3" s="47"/>
      <c r="X3" s="47"/>
      <c r="Y3" s="47"/>
      <c r="Z3" s="48"/>
    </row>
    <row r="5" spans="2:33" s="5" customFormat="1" ht="25.5" customHeight="1" thickBot="1">
      <c r="B5" s="49" t="s">
        <v>5</v>
      </c>
      <c r="C5" s="50"/>
      <c r="D5" s="50"/>
      <c r="E5" s="50"/>
      <c r="F5" s="51"/>
      <c r="G5" s="51"/>
      <c r="H5" s="51"/>
      <c r="I5" s="51"/>
      <c r="J5" s="51"/>
      <c r="K5" s="51"/>
      <c r="L5" s="51"/>
      <c r="M5" s="51"/>
      <c r="N5" s="51"/>
      <c r="O5" s="51"/>
      <c r="P5" s="51"/>
      <c r="Q5" s="51"/>
      <c r="R5" s="51"/>
      <c r="S5" s="51"/>
      <c r="T5" s="51"/>
      <c r="U5" s="51"/>
      <c r="V5" s="51"/>
      <c r="W5" s="51"/>
      <c r="X5" s="51"/>
      <c r="Y5" s="51"/>
      <c r="Z5" s="52"/>
      <c r="AA5" s="6"/>
      <c r="AB5" s="7"/>
      <c r="AC5" s="7"/>
      <c r="AD5" s="7"/>
      <c r="AE5" s="7"/>
      <c r="AF5" s="7"/>
      <c r="AG5" s="8"/>
    </row>
    <row r="6" ht="5.25" customHeight="1" thickTop="1"/>
    <row r="7" spans="2:26" ht="96" customHeight="1" thickBot="1">
      <c r="B7" s="53" t="s">
        <v>10</v>
      </c>
      <c r="C7" s="54"/>
      <c r="D7" s="54"/>
      <c r="E7" s="54"/>
      <c r="F7" s="54"/>
      <c r="G7" s="54"/>
      <c r="H7" s="54"/>
      <c r="I7" s="54"/>
      <c r="J7" s="54"/>
      <c r="K7" s="54"/>
      <c r="L7" s="54"/>
      <c r="M7" s="54"/>
      <c r="N7" s="54"/>
      <c r="O7" s="54"/>
      <c r="P7" s="54"/>
      <c r="Q7" s="54"/>
      <c r="R7" s="54"/>
      <c r="S7" s="54"/>
      <c r="T7" s="54"/>
      <c r="U7" s="54"/>
      <c r="V7" s="54"/>
      <c r="W7" s="54"/>
      <c r="X7" s="54"/>
      <c r="Y7" s="54"/>
      <c r="Z7" s="55"/>
    </row>
    <row r="8" ht="13.5" thickTop="1"/>
    <row r="10" spans="2:19" ht="16.5" thickBot="1">
      <c r="B10" s="11" t="s">
        <v>4</v>
      </c>
      <c r="C10" s="12"/>
      <c r="D10" s="13" t="s">
        <v>11</v>
      </c>
      <c r="E10" s="14"/>
      <c r="F10" s="11" t="s">
        <v>4</v>
      </c>
      <c r="G10" s="12"/>
      <c r="H10" s="13" t="s">
        <v>11</v>
      </c>
      <c r="I10" s="14"/>
      <c r="J10" s="11" t="s">
        <v>0</v>
      </c>
      <c r="K10" s="12"/>
      <c r="L10" s="13" t="s">
        <v>2</v>
      </c>
      <c r="M10" s="14"/>
      <c r="N10" s="13" t="s">
        <v>1</v>
      </c>
      <c r="O10" s="14"/>
      <c r="P10" s="13" t="s">
        <v>11</v>
      </c>
      <c r="Q10" s="14"/>
      <c r="R10" s="13" t="s">
        <v>3</v>
      </c>
      <c r="S10" s="14"/>
    </row>
    <row r="11" spans="2:19" ht="3.75" customHeight="1" thickTop="1">
      <c r="B11" s="9"/>
      <c r="C11" s="9"/>
      <c r="D11" s="10"/>
      <c r="E11" s="10"/>
      <c r="F11" s="9"/>
      <c r="G11" s="9"/>
      <c r="H11" s="10"/>
      <c r="I11" s="10"/>
      <c r="J11" s="9"/>
      <c r="K11" s="9"/>
      <c r="L11" s="10"/>
      <c r="M11" s="10"/>
      <c r="N11" s="10"/>
      <c r="O11" s="10"/>
      <c r="P11" s="10"/>
      <c r="Q11" s="10"/>
      <c r="R11" s="10"/>
      <c r="S11" s="10"/>
    </row>
    <row r="12" spans="2:22" ht="21" thickBot="1">
      <c r="B12" s="36">
        <v>1950</v>
      </c>
      <c r="C12" s="15"/>
      <c r="D12" s="21">
        <v>17.205</v>
      </c>
      <c r="F12" s="18">
        <v>1982</v>
      </c>
      <c r="H12" s="24">
        <v>810.9328919031692</v>
      </c>
      <c r="J12" s="18">
        <v>1</v>
      </c>
      <c r="L12" s="24">
        <f>J12/57</f>
        <v>0.017543859649122806</v>
      </c>
      <c r="N12" s="24">
        <f>1/L12</f>
        <v>57</v>
      </c>
      <c r="P12" s="24">
        <v>810.9328919031692</v>
      </c>
      <c r="R12" s="18">
        <f>LOG10(N12)</f>
        <v>1.7558748556724915</v>
      </c>
      <c r="U12" s="27" t="s">
        <v>13</v>
      </c>
      <c r="V12" s="39">
        <f>(LOG10(1.5)*201.8)+71.878</f>
        <v>107.41321607743647</v>
      </c>
    </row>
    <row r="13" spans="2:22" ht="15" customHeight="1" thickTop="1">
      <c r="B13" s="37">
        <v>1951</v>
      </c>
      <c r="C13" s="16"/>
      <c r="D13" s="22">
        <v>82</v>
      </c>
      <c r="F13" s="19">
        <v>1963</v>
      </c>
      <c r="H13" s="25">
        <v>726.2107462445812</v>
      </c>
      <c r="J13" s="19">
        <v>2</v>
      </c>
      <c r="L13" s="25">
        <f aca="true" t="shared" si="0" ref="L13:L67">J13/57</f>
        <v>0.03508771929824561</v>
      </c>
      <c r="N13" s="25">
        <f aca="true" t="shared" si="1" ref="N13:N67">1/L13</f>
        <v>28.5</v>
      </c>
      <c r="P13" s="25">
        <v>726.2107462445812</v>
      </c>
      <c r="R13" s="19">
        <f aca="true" t="shared" si="2" ref="R13:R67">LOG10(N13)</f>
        <v>1.4548448600085102</v>
      </c>
      <c r="U13" s="4"/>
      <c r="V13" s="4"/>
    </row>
    <row r="14" spans="2:26" ht="12.75">
      <c r="B14" s="37">
        <v>1952</v>
      </c>
      <c r="C14" s="16"/>
      <c r="D14" s="22">
        <v>66.67</v>
      </c>
      <c r="F14" s="19">
        <v>1958</v>
      </c>
      <c r="H14" s="25">
        <v>669.96</v>
      </c>
      <c r="J14" s="19">
        <v>3</v>
      </c>
      <c r="L14" s="25">
        <f t="shared" si="0"/>
        <v>0.05263157894736842</v>
      </c>
      <c r="N14" s="25">
        <f t="shared" si="1"/>
        <v>19</v>
      </c>
      <c r="P14" s="25">
        <v>669.96</v>
      </c>
      <c r="R14" s="19">
        <f t="shared" si="2"/>
        <v>1.2787536009528289</v>
      </c>
      <c r="Z14" s="28"/>
    </row>
    <row r="15" spans="2:26" ht="12.75">
      <c r="B15" s="37">
        <v>1953</v>
      </c>
      <c r="C15" s="16"/>
      <c r="D15" s="22">
        <v>99.25</v>
      </c>
      <c r="F15" s="19">
        <v>1962</v>
      </c>
      <c r="H15" s="25">
        <v>660</v>
      </c>
      <c r="J15" s="19">
        <v>4</v>
      </c>
      <c r="L15" s="25">
        <f t="shared" si="0"/>
        <v>0.07017543859649122</v>
      </c>
      <c r="N15" s="25">
        <f t="shared" si="1"/>
        <v>14.25</v>
      </c>
      <c r="P15" s="25">
        <v>660</v>
      </c>
      <c r="R15" s="19">
        <f t="shared" si="2"/>
        <v>1.153814864344529</v>
      </c>
      <c r="Z15" s="28"/>
    </row>
    <row r="16" spans="2:26" ht="12.75">
      <c r="B16" s="37">
        <v>1954</v>
      </c>
      <c r="C16" s="16"/>
      <c r="D16" s="22">
        <v>302</v>
      </c>
      <c r="F16" s="19">
        <v>1968</v>
      </c>
      <c r="H16" s="25">
        <v>542.8706449715213</v>
      </c>
      <c r="J16" s="19">
        <v>5</v>
      </c>
      <c r="L16" s="25">
        <f t="shared" si="0"/>
        <v>0.08771929824561403</v>
      </c>
      <c r="N16" s="25">
        <f t="shared" si="1"/>
        <v>11.4</v>
      </c>
      <c r="P16" s="25">
        <v>542.8706449715213</v>
      </c>
      <c r="R16" s="19">
        <f t="shared" si="2"/>
        <v>1.0569048513364727</v>
      </c>
      <c r="Z16" s="28"/>
    </row>
    <row r="17" spans="2:26" ht="12.75">
      <c r="B17" s="37">
        <v>1955</v>
      </c>
      <c r="C17" s="16"/>
      <c r="D17" s="22">
        <v>147</v>
      </c>
      <c r="F17" s="19">
        <v>1959</v>
      </c>
      <c r="H17" s="25">
        <v>538</v>
      </c>
      <c r="J17" s="19">
        <v>6</v>
      </c>
      <c r="L17" s="25">
        <f t="shared" si="0"/>
        <v>0.10526315789473684</v>
      </c>
      <c r="N17" s="25">
        <f t="shared" si="1"/>
        <v>9.5</v>
      </c>
      <c r="P17" s="25">
        <v>538</v>
      </c>
      <c r="R17" s="19">
        <f t="shared" si="2"/>
        <v>0.9777236052888477</v>
      </c>
      <c r="Z17" s="28"/>
    </row>
    <row r="18" spans="2:26" ht="12.75">
      <c r="B18" s="37">
        <v>1956</v>
      </c>
      <c r="C18" s="16"/>
      <c r="D18" s="22">
        <v>215</v>
      </c>
      <c r="F18" s="19">
        <v>1969</v>
      </c>
      <c r="H18" s="25">
        <v>529.0249395380362</v>
      </c>
      <c r="J18" s="19">
        <v>7</v>
      </c>
      <c r="L18" s="25">
        <f t="shared" si="0"/>
        <v>0.12280701754385964</v>
      </c>
      <c r="N18" s="25">
        <f t="shared" si="1"/>
        <v>8.142857142857144</v>
      </c>
      <c r="P18" s="25">
        <v>529.0249395380362</v>
      </c>
      <c r="R18" s="19">
        <f t="shared" si="2"/>
        <v>0.9107768156582347</v>
      </c>
      <c r="Z18" s="28"/>
    </row>
    <row r="19" spans="2:26" ht="12.75">
      <c r="B19" s="37">
        <v>1957</v>
      </c>
      <c r="C19" s="16"/>
      <c r="D19" s="22">
        <v>261</v>
      </c>
      <c r="F19" s="19">
        <v>1996</v>
      </c>
      <c r="H19" s="25">
        <v>454.8263888888889</v>
      </c>
      <c r="J19" s="19">
        <v>8</v>
      </c>
      <c r="L19" s="25">
        <f t="shared" si="0"/>
        <v>0.14035087719298245</v>
      </c>
      <c r="N19" s="25">
        <f t="shared" si="1"/>
        <v>7.125</v>
      </c>
      <c r="P19" s="25">
        <v>454.8263888888889</v>
      </c>
      <c r="R19" s="19">
        <f t="shared" si="2"/>
        <v>0.8527848686805478</v>
      </c>
      <c r="Z19" s="28"/>
    </row>
    <row r="20" spans="2:26" ht="12.75">
      <c r="B20" s="37">
        <v>1958</v>
      </c>
      <c r="C20" s="16"/>
      <c r="D20" s="22">
        <v>669.96</v>
      </c>
      <c r="F20" s="19">
        <v>1991</v>
      </c>
      <c r="H20" s="25">
        <v>445.462962962963</v>
      </c>
      <c r="J20" s="19">
        <v>9</v>
      </c>
      <c r="L20" s="25">
        <f t="shared" si="0"/>
        <v>0.15789473684210525</v>
      </c>
      <c r="N20" s="25">
        <f t="shared" si="1"/>
        <v>6.333333333333334</v>
      </c>
      <c r="P20" s="25">
        <v>445.462962962963</v>
      </c>
      <c r="R20" s="19">
        <f t="shared" si="2"/>
        <v>0.8016323462331666</v>
      </c>
      <c r="Z20" s="28"/>
    </row>
    <row r="21" spans="2:26" ht="12.75">
      <c r="B21" s="37">
        <v>1959</v>
      </c>
      <c r="C21" s="16"/>
      <c r="D21" s="22">
        <v>538</v>
      </c>
      <c r="F21" s="19">
        <v>1970</v>
      </c>
      <c r="H21" s="25">
        <v>407.49388121723854</v>
      </c>
      <c r="J21" s="19">
        <v>10</v>
      </c>
      <c r="L21" s="25">
        <f t="shared" si="0"/>
        <v>0.17543859649122806</v>
      </c>
      <c r="N21" s="25">
        <f t="shared" si="1"/>
        <v>5.7</v>
      </c>
      <c r="P21" s="25">
        <v>407.49388121723854</v>
      </c>
      <c r="R21" s="19">
        <f t="shared" si="2"/>
        <v>0.7558748556724915</v>
      </c>
      <c r="Z21" s="28"/>
    </row>
    <row r="22" spans="2:26" ht="12.75">
      <c r="B22" s="37">
        <v>1962</v>
      </c>
      <c r="C22" s="16"/>
      <c r="D22" s="22">
        <v>660</v>
      </c>
      <c r="F22" s="19">
        <v>1965</v>
      </c>
      <c r="H22" s="25">
        <v>401.9649462885906</v>
      </c>
      <c r="J22" s="19">
        <v>11</v>
      </c>
      <c r="L22" s="25">
        <f t="shared" si="0"/>
        <v>0.19298245614035087</v>
      </c>
      <c r="N22" s="25">
        <f t="shared" si="1"/>
        <v>5.1818181818181825</v>
      </c>
      <c r="P22" s="25">
        <v>401.9649462885906</v>
      </c>
      <c r="R22" s="19">
        <f t="shared" si="2"/>
        <v>0.7144821705142664</v>
      </c>
      <c r="Z22" s="28"/>
    </row>
    <row r="23" spans="2:26" ht="12.75">
      <c r="B23" s="37">
        <v>1963</v>
      </c>
      <c r="C23" s="16"/>
      <c r="D23" s="22">
        <v>726.2107462445812</v>
      </c>
      <c r="F23" s="19">
        <v>1997</v>
      </c>
      <c r="H23" s="25">
        <v>393.7731481481481</v>
      </c>
      <c r="J23" s="19">
        <v>12</v>
      </c>
      <c r="L23" s="25">
        <f t="shared" si="0"/>
        <v>0.21052631578947367</v>
      </c>
      <c r="N23" s="25">
        <f t="shared" si="1"/>
        <v>4.75</v>
      </c>
      <c r="P23" s="25">
        <v>393.7731481481481</v>
      </c>
      <c r="R23" s="19">
        <f t="shared" si="2"/>
        <v>0.6766936096248666</v>
      </c>
      <c r="Z23" s="28"/>
    </row>
    <row r="24" spans="2:26" ht="12.75">
      <c r="B24" s="37">
        <v>1964</v>
      </c>
      <c r="C24" s="16"/>
      <c r="D24" s="22">
        <v>230.82597627270002</v>
      </c>
      <c r="F24" s="19">
        <v>1976</v>
      </c>
      <c r="H24" s="25">
        <v>387.57904363806324</v>
      </c>
      <c r="J24" s="19">
        <v>13</v>
      </c>
      <c r="L24" s="25">
        <f t="shared" si="0"/>
        <v>0.22807017543859648</v>
      </c>
      <c r="N24" s="25">
        <f t="shared" si="1"/>
        <v>4.384615384615385</v>
      </c>
      <c r="P24" s="25">
        <v>387.57904363806324</v>
      </c>
      <c r="R24" s="19">
        <f t="shared" si="2"/>
        <v>0.6419315033656546</v>
      </c>
      <c r="Z24" s="28"/>
    </row>
    <row r="25" spans="2:26" ht="12.75">
      <c r="B25" s="37">
        <v>1965</v>
      </c>
      <c r="C25" s="16"/>
      <c r="D25" s="22">
        <v>401.9649462885906</v>
      </c>
      <c r="F25" s="19">
        <v>1977</v>
      </c>
      <c r="H25" s="25">
        <v>381.6117103471193</v>
      </c>
      <c r="J25" s="19">
        <v>14</v>
      </c>
      <c r="L25" s="25">
        <f t="shared" si="0"/>
        <v>0.24561403508771928</v>
      </c>
      <c r="N25" s="25">
        <f t="shared" si="1"/>
        <v>4.071428571428572</v>
      </c>
      <c r="P25" s="25">
        <v>381.6117103471193</v>
      </c>
      <c r="R25" s="19">
        <f t="shared" si="2"/>
        <v>0.6097468199942534</v>
      </c>
      <c r="Z25" s="28"/>
    </row>
    <row r="26" spans="2:26" ht="12.75">
      <c r="B26" s="37">
        <v>1966</v>
      </c>
      <c r="C26" s="16"/>
      <c r="D26" s="22">
        <v>94.34890775729939</v>
      </c>
      <c r="F26" s="19">
        <v>1995</v>
      </c>
      <c r="H26" s="25">
        <v>351.724537037037</v>
      </c>
      <c r="J26" s="19">
        <v>15</v>
      </c>
      <c r="L26" s="25">
        <f t="shared" si="0"/>
        <v>0.2631578947368421</v>
      </c>
      <c r="N26" s="25">
        <f t="shared" si="1"/>
        <v>3.8000000000000003</v>
      </c>
      <c r="P26" s="25">
        <v>351.724537037037</v>
      </c>
      <c r="R26" s="19">
        <f t="shared" si="2"/>
        <v>0.5797835966168102</v>
      </c>
      <c r="Z26" s="28"/>
    </row>
    <row r="27" spans="2:26" ht="12.75">
      <c r="B27" s="37">
        <v>1967</v>
      </c>
      <c r="C27" s="16"/>
      <c r="D27" s="22">
        <v>246.9792541442977</v>
      </c>
      <c r="F27" s="19">
        <v>1974</v>
      </c>
      <c r="H27" s="25">
        <v>323.4571528945173</v>
      </c>
      <c r="J27" s="19">
        <v>16</v>
      </c>
      <c r="L27" s="25">
        <f t="shared" si="0"/>
        <v>0.2807017543859649</v>
      </c>
      <c r="N27" s="25">
        <f t="shared" si="1"/>
        <v>3.5625</v>
      </c>
      <c r="P27" s="25">
        <v>323.4571528945173</v>
      </c>
      <c r="R27" s="19">
        <f t="shared" si="2"/>
        <v>0.5517548730165667</v>
      </c>
      <c r="Z27" s="28"/>
    </row>
    <row r="28" spans="2:26" ht="12.75">
      <c r="B28" s="37">
        <v>1968</v>
      </c>
      <c r="C28" s="16"/>
      <c r="D28" s="22">
        <v>542.8706449715213</v>
      </c>
      <c r="F28" s="19">
        <v>1954</v>
      </c>
      <c r="H28" s="25">
        <v>302</v>
      </c>
      <c r="J28" s="19">
        <v>17</v>
      </c>
      <c r="L28" s="25">
        <f t="shared" si="0"/>
        <v>0.2982456140350877</v>
      </c>
      <c r="N28" s="25">
        <f t="shared" si="1"/>
        <v>3.3529411764705883</v>
      </c>
      <c r="P28" s="25">
        <v>302</v>
      </c>
      <c r="R28" s="19">
        <f t="shared" si="2"/>
        <v>0.5254259342942175</v>
      </c>
      <c r="Z28" s="28"/>
    </row>
    <row r="29" spans="2:26" ht="12.75">
      <c r="B29" s="37">
        <v>1969</v>
      </c>
      <c r="C29" s="16"/>
      <c r="D29" s="22">
        <v>529.0249395380362</v>
      </c>
      <c r="F29" s="19">
        <v>1985</v>
      </c>
      <c r="H29" s="25">
        <v>301.9546586050894</v>
      </c>
      <c r="J29" s="19">
        <v>18</v>
      </c>
      <c r="L29" s="25">
        <f t="shared" si="0"/>
        <v>0.3157894736842105</v>
      </c>
      <c r="N29" s="25">
        <f t="shared" si="1"/>
        <v>3.166666666666667</v>
      </c>
      <c r="P29" s="25">
        <v>301.9546586050894</v>
      </c>
      <c r="R29" s="19">
        <f t="shared" si="2"/>
        <v>0.5006023505691853</v>
      </c>
      <c r="Z29" s="28"/>
    </row>
    <row r="30" spans="2:26" ht="12.75">
      <c r="B30" s="37">
        <v>1970</v>
      </c>
      <c r="C30" s="16"/>
      <c r="D30" s="22">
        <v>407.49388121723854</v>
      </c>
      <c r="F30" s="19">
        <v>2003</v>
      </c>
      <c r="H30" s="25">
        <v>294.849537037037</v>
      </c>
      <c r="J30" s="19">
        <v>19</v>
      </c>
      <c r="L30" s="25">
        <f t="shared" si="0"/>
        <v>0.3333333333333333</v>
      </c>
      <c r="N30" s="25">
        <f t="shared" si="1"/>
        <v>3</v>
      </c>
      <c r="P30" s="25">
        <v>294.849537037037</v>
      </c>
      <c r="R30" s="19">
        <f t="shared" si="2"/>
        <v>0.47712125471966244</v>
      </c>
      <c r="Z30" s="28"/>
    </row>
    <row r="31" spans="2:26" ht="12.75">
      <c r="B31" s="37">
        <v>1971</v>
      </c>
      <c r="C31" s="16"/>
      <c r="D31" s="22">
        <v>276.89779877436933</v>
      </c>
      <c r="F31" s="19">
        <v>2006</v>
      </c>
      <c r="H31" s="25">
        <v>291.138231560036</v>
      </c>
      <c r="J31" s="19">
        <v>20</v>
      </c>
      <c r="L31" s="25">
        <f t="shared" si="0"/>
        <v>0.3508771929824561</v>
      </c>
      <c r="N31" s="25">
        <f t="shared" si="1"/>
        <v>2.85</v>
      </c>
      <c r="P31" s="25">
        <v>291.138231560036</v>
      </c>
      <c r="R31" s="19">
        <f t="shared" si="2"/>
        <v>0.4548448600085102</v>
      </c>
      <c r="Z31" s="28"/>
    </row>
    <row r="32" spans="2:26" ht="13.5" thickBot="1">
      <c r="B32" s="37">
        <v>1972</v>
      </c>
      <c r="C32" s="16"/>
      <c r="D32" s="22">
        <v>277.92703184469434</v>
      </c>
      <c r="F32" s="19">
        <v>2002</v>
      </c>
      <c r="H32" s="25">
        <v>286.16898148148147</v>
      </c>
      <c r="J32" s="19">
        <v>21</v>
      </c>
      <c r="L32" s="25">
        <f t="shared" si="0"/>
        <v>0.3684210526315789</v>
      </c>
      <c r="N32" s="25">
        <f t="shared" si="1"/>
        <v>2.7142857142857144</v>
      </c>
      <c r="P32" s="25">
        <v>286.16898148148147</v>
      </c>
      <c r="R32" s="19">
        <f t="shared" si="2"/>
        <v>0.43365556093857216</v>
      </c>
      <c r="T32" s="29"/>
      <c r="U32" s="29"/>
      <c r="V32" s="29"/>
      <c r="W32" s="29"/>
      <c r="X32" s="29"/>
      <c r="Y32" s="29"/>
      <c r="Z32" s="30"/>
    </row>
    <row r="33" spans="2:18" ht="13.5" thickTop="1">
      <c r="B33" s="37">
        <v>1973</v>
      </c>
      <c r="C33" s="16"/>
      <c r="D33" s="22">
        <v>245.65866349504225</v>
      </c>
      <c r="F33" s="19">
        <v>1972</v>
      </c>
      <c r="H33" s="25">
        <v>277.92703184469434</v>
      </c>
      <c r="J33" s="19">
        <v>22</v>
      </c>
      <c r="L33" s="25">
        <f t="shared" si="0"/>
        <v>0.38596491228070173</v>
      </c>
      <c r="N33" s="25">
        <f t="shared" si="1"/>
        <v>2.5909090909090913</v>
      </c>
      <c r="P33" s="25">
        <v>277.92703184469434</v>
      </c>
      <c r="R33" s="19">
        <f t="shared" si="2"/>
        <v>0.41345217485028524</v>
      </c>
    </row>
    <row r="34" spans="2:18" ht="12.75">
      <c r="B34" s="37">
        <v>1974</v>
      </c>
      <c r="C34" s="16"/>
      <c r="D34" s="22">
        <v>323.4571528945173</v>
      </c>
      <c r="F34" s="19">
        <v>1971</v>
      </c>
      <c r="H34" s="25">
        <v>276.89779877436933</v>
      </c>
      <c r="J34" s="19">
        <v>23</v>
      </c>
      <c r="L34" s="25">
        <f t="shared" si="0"/>
        <v>0.40350877192982454</v>
      </c>
      <c r="N34" s="25">
        <f t="shared" si="1"/>
        <v>2.4782608695652177</v>
      </c>
      <c r="P34" s="25">
        <v>276.89779877436933</v>
      </c>
      <c r="R34" s="19">
        <f t="shared" si="2"/>
        <v>0.39414701965489857</v>
      </c>
    </row>
    <row r="35" spans="2:18" ht="12.75">
      <c r="B35" s="37">
        <v>1975</v>
      </c>
      <c r="C35" s="16"/>
      <c r="D35" s="22">
        <v>203.54136026183764</v>
      </c>
      <c r="F35" s="19">
        <v>1957</v>
      </c>
      <c r="H35" s="25">
        <v>261</v>
      </c>
      <c r="J35" s="19">
        <v>24</v>
      </c>
      <c r="L35" s="25">
        <f t="shared" si="0"/>
        <v>0.42105263157894735</v>
      </c>
      <c r="N35" s="25">
        <f t="shared" si="1"/>
        <v>2.375</v>
      </c>
      <c r="P35" s="25">
        <v>261</v>
      </c>
      <c r="R35" s="19">
        <f t="shared" si="2"/>
        <v>0.3756636139608854</v>
      </c>
    </row>
    <row r="36" spans="2:26" ht="12.75">
      <c r="B36" s="37">
        <v>1976</v>
      </c>
      <c r="C36" s="16"/>
      <c r="D36" s="22">
        <v>387.57904363806324</v>
      </c>
      <c r="F36" s="19">
        <v>1967</v>
      </c>
      <c r="H36" s="25">
        <v>246.9792541442977</v>
      </c>
      <c r="J36" s="19">
        <v>25</v>
      </c>
      <c r="L36" s="25">
        <f t="shared" si="0"/>
        <v>0.43859649122807015</v>
      </c>
      <c r="N36" s="25">
        <f t="shared" si="1"/>
        <v>2.2800000000000002</v>
      </c>
      <c r="P36" s="25">
        <v>246.9792541442977</v>
      </c>
      <c r="R36" s="19">
        <f t="shared" si="2"/>
        <v>0.35793484700045386</v>
      </c>
      <c r="Z36" s="28"/>
    </row>
    <row r="37" spans="2:26" ht="12.75">
      <c r="B37" s="37">
        <v>1977</v>
      </c>
      <c r="C37" s="16"/>
      <c r="D37" s="22">
        <v>381.6117103471193</v>
      </c>
      <c r="F37" s="19">
        <v>1973</v>
      </c>
      <c r="H37" s="25">
        <v>245.65866349504225</v>
      </c>
      <c r="J37" s="19">
        <v>26</v>
      </c>
      <c r="L37" s="25">
        <f t="shared" si="0"/>
        <v>0.45614035087719296</v>
      </c>
      <c r="N37" s="25">
        <f t="shared" si="1"/>
        <v>2.1923076923076925</v>
      </c>
      <c r="P37" s="25">
        <v>245.65866349504225</v>
      </c>
      <c r="R37" s="19">
        <f t="shared" si="2"/>
        <v>0.3409015077016735</v>
      </c>
      <c r="Z37" s="28"/>
    </row>
    <row r="38" spans="2:26" ht="12.75">
      <c r="B38" s="37">
        <v>1978</v>
      </c>
      <c r="C38" s="16"/>
      <c r="D38" s="22">
        <v>130.19406100748316</v>
      </c>
      <c r="F38" s="19">
        <v>1988</v>
      </c>
      <c r="H38" s="25">
        <v>234.01988979995804</v>
      </c>
      <c r="J38" s="19">
        <v>27</v>
      </c>
      <c r="L38" s="25">
        <f t="shared" si="0"/>
        <v>0.47368421052631576</v>
      </c>
      <c r="N38" s="25">
        <f t="shared" si="1"/>
        <v>2.111111111111111</v>
      </c>
      <c r="P38" s="25">
        <v>234.01988979995804</v>
      </c>
      <c r="R38" s="19">
        <f t="shared" si="2"/>
        <v>0.3245110915135041</v>
      </c>
      <c r="Z38" s="28"/>
    </row>
    <row r="39" spans="2:26" ht="12.75">
      <c r="B39" s="37">
        <v>1979</v>
      </c>
      <c r="C39" s="16"/>
      <c r="D39" s="22">
        <v>166.95186737234945</v>
      </c>
      <c r="F39" s="19">
        <v>1964</v>
      </c>
      <c r="H39" s="25">
        <v>230.82597627270002</v>
      </c>
      <c r="J39" s="19">
        <v>28</v>
      </c>
      <c r="L39" s="25">
        <f t="shared" si="0"/>
        <v>0.49122807017543857</v>
      </c>
      <c r="N39" s="25">
        <f t="shared" si="1"/>
        <v>2.035714285714286</v>
      </c>
      <c r="P39" s="25">
        <v>230.82597627270002</v>
      </c>
      <c r="R39" s="19">
        <f t="shared" si="2"/>
        <v>0.30871682433027225</v>
      </c>
      <c r="Z39" s="28"/>
    </row>
    <row r="40" spans="2:26" ht="12.75">
      <c r="B40" s="37">
        <v>1980</v>
      </c>
      <c r="C40" s="16"/>
      <c r="D40" s="22">
        <v>216.851600912848</v>
      </c>
      <c r="F40" s="19">
        <v>2000</v>
      </c>
      <c r="H40" s="25">
        <v>217.12962962962965</v>
      </c>
      <c r="J40" s="19">
        <v>29</v>
      </c>
      <c r="L40" s="25">
        <f t="shared" si="0"/>
        <v>0.5087719298245614</v>
      </c>
      <c r="N40" s="25">
        <f t="shared" si="1"/>
        <v>1.9655172413793103</v>
      </c>
      <c r="P40" s="25">
        <v>217.12962962962965</v>
      </c>
      <c r="R40" s="19">
        <f t="shared" si="2"/>
        <v>0.29347685777353527</v>
      </c>
      <c r="Z40" s="28"/>
    </row>
    <row r="41" spans="2:26" ht="12.75">
      <c r="B41" s="37">
        <v>1981</v>
      </c>
      <c r="C41" s="16"/>
      <c r="D41" s="22">
        <v>163.15193506199176</v>
      </c>
      <c r="F41" s="19">
        <v>1980</v>
      </c>
      <c r="H41" s="25">
        <v>216.851600912848</v>
      </c>
      <c r="J41" s="19">
        <v>30</v>
      </c>
      <c r="L41" s="25">
        <f t="shared" si="0"/>
        <v>0.5263157894736842</v>
      </c>
      <c r="N41" s="25">
        <f t="shared" si="1"/>
        <v>1.9000000000000001</v>
      </c>
      <c r="P41" s="25">
        <v>216.851600912848</v>
      </c>
      <c r="R41" s="19">
        <f t="shared" si="2"/>
        <v>0.278753600952829</v>
      </c>
      <c r="Z41" s="28"/>
    </row>
    <row r="42" spans="2:26" ht="12.75">
      <c r="B42" s="37">
        <v>1982</v>
      </c>
      <c r="C42" s="16"/>
      <c r="D42" s="22">
        <v>810.9328919031692</v>
      </c>
      <c r="F42" s="19">
        <v>1987</v>
      </c>
      <c r="H42" s="25">
        <v>216.401249187895</v>
      </c>
      <c r="J42" s="19">
        <v>31</v>
      </c>
      <c r="L42" s="25">
        <f t="shared" si="0"/>
        <v>0.543859649122807</v>
      </c>
      <c r="N42" s="25">
        <f t="shared" si="1"/>
        <v>1.8387096774193548</v>
      </c>
      <c r="P42" s="25">
        <v>216.401249187895</v>
      </c>
      <c r="R42" s="19">
        <f t="shared" si="2"/>
        <v>0.2645131618382187</v>
      </c>
      <c r="Z42" s="28"/>
    </row>
    <row r="43" spans="2:26" ht="12.75">
      <c r="B43" s="37">
        <v>1983</v>
      </c>
      <c r="C43" s="16"/>
      <c r="D43" s="22">
        <v>164.328707890861</v>
      </c>
      <c r="F43" s="19">
        <v>1956</v>
      </c>
      <c r="H43" s="25">
        <v>215</v>
      </c>
      <c r="J43" s="19">
        <v>32</v>
      </c>
      <c r="L43" s="25">
        <f t="shared" si="0"/>
        <v>0.5614035087719298</v>
      </c>
      <c r="N43" s="25">
        <f t="shared" si="1"/>
        <v>1.78125</v>
      </c>
      <c r="P43" s="25">
        <v>215</v>
      </c>
      <c r="R43" s="19">
        <f t="shared" si="2"/>
        <v>0.2507248773525854</v>
      </c>
      <c r="Z43" s="28"/>
    </row>
    <row r="44" spans="2:26" ht="12.75">
      <c r="B44" s="37">
        <v>1984</v>
      </c>
      <c r="C44" s="16"/>
      <c r="D44" s="22">
        <v>146.83856787711935</v>
      </c>
      <c r="F44" s="19">
        <v>1975</v>
      </c>
      <c r="H44" s="25">
        <v>203.54136026183764</v>
      </c>
      <c r="J44" s="19">
        <v>33</v>
      </c>
      <c r="L44" s="25">
        <f t="shared" si="0"/>
        <v>0.5789473684210527</v>
      </c>
      <c r="N44" s="25">
        <f t="shared" si="1"/>
        <v>1.7272727272727273</v>
      </c>
      <c r="P44" s="25">
        <v>203.54136026183764</v>
      </c>
      <c r="R44" s="19">
        <f t="shared" si="2"/>
        <v>0.23736091579460392</v>
      </c>
      <c r="Z44" s="28"/>
    </row>
    <row r="45" spans="2:26" ht="12.75">
      <c r="B45" s="37">
        <v>1985</v>
      </c>
      <c r="C45" s="16"/>
      <c r="D45" s="22">
        <v>301.9546586050894</v>
      </c>
      <c r="F45" s="19">
        <v>1994</v>
      </c>
      <c r="H45" s="25">
        <v>186.3773148148148</v>
      </c>
      <c r="J45" s="19">
        <v>34</v>
      </c>
      <c r="L45" s="25">
        <f t="shared" si="0"/>
        <v>0.5964912280701754</v>
      </c>
      <c r="N45" s="25">
        <f t="shared" si="1"/>
        <v>1.6764705882352942</v>
      </c>
      <c r="P45" s="25">
        <v>186.3773148148148</v>
      </c>
      <c r="R45" s="19">
        <f t="shared" si="2"/>
        <v>0.2243959386302363</v>
      </c>
      <c r="Z45" s="28"/>
    </row>
    <row r="46" spans="2:26" ht="12.75">
      <c r="B46" s="37">
        <v>1986</v>
      </c>
      <c r="C46" s="16"/>
      <c r="D46" s="22">
        <v>177.70208768270632</v>
      </c>
      <c r="F46" s="19">
        <v>1992</v>
      </c>
      <c r="H46" s="25">
        <v>179.16666666666666</v>
      </c>
      <c r="J46" s="19">
        <v>35</v>
      </c>
      <c r="L46" s="25">
        <f t="shared" si="0"/>
        <v>0.6140350877192983</v>
      </c>
      <c r="N46" s="25">
        <f t="shared" si="1"/>
        <v>1.6285714285714286</v>
      </c>
      <c r="P46" s="25">
        <v>179.16666666666666</v>
      </c>
      <c r="R46" s="19">
        <f t="shared" si="2"/>
        <v>0.21180681132221577</v>
      </c>
      <c r="Z46" s="28"/>
    </row>
    <row r="47" spans="2:26" ht="12.75">
      <c r="B47" s="37">
        <v>1987</v>
      </c>
      <c r="C47" s="16"/>
      <c r="D47" s="22">
        <v>216.401249187895</v>
      </c>
      <c r="F47" s="19">
        <v>1986</v>
      </c>
      <c r="H47" s="25">
        <v>177.70208768270632</v>
      </c>
      <c r="J47" s="19">
        <v>36</v>
      </c>
      <c r="L47" s="25">
        <f t="shared" si="0"/>
        <v>0.631578947368421</v>
      </c>
      <c r="N47" s="25">
        <f t="shared" si="1"/>
        <v>1.5833333333333335</v>
      </c>
      <c r="P47" s="25">
        <v>177.70208768270632</v>
      </c>
      <c r="R47" s="19">
        <f t="shared" si="2"/>
        <v>0.19957235490520417</v>
      </c>
      <c r="Z47" s="28"/>
    </row>
    <row r="48" spans="2:26" ht="12.75">
      <c r="B48" s="37">
        <v>1988</v>
      </c>
      <c r="C48" s="16"/>
      <c r="D48" s="22">
        <v>234.01988979995804</v>
      </c>
      <c r="F48" s="19">
        <v>1979</v>
      </c>
      <c r="H48" s="25">
        <v>166.95186737234945</v>
      </c>
      <c r="J48" s="19">
        <v>37</v>
      </c>
      <c r="L48" s="25">
        <f t="shared" si="0"/>
        <v>0.6491228070175439</v>
      </c>
      <c r="N48" s="25">
        <f t="shared" si="1"/>
        <v>1.5405405405405406</v>
      </c>
      <c r="P48" s="25">
        <v>166.95186737234945</v>
      </c>
      <c r="R48" s="19">
        <f t="shared" si="2"/>
        <v>0.18767313160549642</v>
      </c>
      <c r="Z48" s="28"/>
    </row>
    <row r="49" spans="2:26" ht="12.75">
      <c r="B49" s="37">
        <v>1989</v>
      </c>
      <c r="C49" s="16"/>
      <c r="D49" s="22">
        <v>45.155659022477494</v>
      </c>
      <c r="F49" s="19">
        <v>1983</v>
      </c>
      <c r="H49" s="25">
        <v>164.328707890861</v>
      </c>
      <c r="J49" s="19">
        <v>38</v>
      </c>
      <c r="L49" s="25">
        <f t="shared" si="0"/>
        <v>0.6666666666666666</v>
      </c>
      <c r="N49" s="25">
        <f t="shared" si="1"/>
        <v>1.5</v>
      </c>
      <c r="P49" s="25">
        <v>164.328707890861</v>
      </c>
      <c r="R49" s="19">
        <f t="shared" si="2"/>
        <v>0.17609125905568124</v>
      </c>
      <c r="Z49" s="28"/>
    </row>
    <row r="50" spans="2:26" ht="12.75">
      <c r="B50" s="37">
        <v>1990</v>
      </c>
      <c r="C50" s="16"/>
      <c r="D50" s="22">
        <v>102.36350706192077</v>
      </c>
      <c r="F50" s="19">
        <v>1981</v>
      </c>
      <c r="H50" s="25">
        <v>163.15193506199176</v>
      </c>
      <c r="J50" s="19">
        <v>39</v>
      </c>
      <c r="L50" s="25">
        <f t="shared" si="0"/>
        <v>0.6842105263157895</v>
      </c>
      <c r="N50" s="25">
        <f t="shared" si="1"/>
        <v>1.4615384615384615</v>
      </c>
      <c r="P50" s="25">
        <v>163.15193506199176</v>
      </c>
      <c r="R50" s="19">
        <f t="shared" si="2"/>
        <v>0.16481024864599217</v>
      </c>
      <c r="Z50" s="28"/>
    </row>
    <row r="51" spans="2:26" ht="12.75">
      <c r="B51" s="37">
        <v>1991</v>
      </c>
      <c r="C51" s="16"/>
      <c r="D51" s="22">
        <v>445.462962962963</v>
      </c>
      <c r="F51" s="19">
        <v>1999</v>
      </c>
      <c r="H51" s="25">
        <v>156.57407407407408</v>
      </c>
      <c r="J51" s="19">
        <v>40</v>
      </c>
      <c r="L51" s="25">
        <f t="shared" si="0"/>
        <v>0.7017543859649122</v>
      </c>
      <c r="N51" s="25">
        <f t="shared" si="1"/>
        <v>1.425</v>
      </c>
      <c r="P51" s="25">
        <v>156.57407407407408</v>
      </c>
      <c r="R51" s="19">
        <f t="shared" si="2"/>
        <v>0.153814864344529</v>
      </c>
      <c r="Z51" s="28"/>
    </row>
    <row r="52" spans="2:26" ht="12.75">
      <c r="B52" s="37">
        <v>1992</v>
      </c>
      <c r="C52" s="16"/>
      <c r="D52" s="22">
        <v>179.16666666666666</v>
      </c>
      <c r="F52" s="19">
        <v>1955</v>
      </c>
      <c r="H52" s="25">
        <v>147</v>
      </c>
      <c r="J52" s="19">
        <v>41</v>
      </c>
      <c r="L52" s="25">
        <f t="shared" si="0"/>
        <v>0.7192982456140351</v>
      </c>
      <c r="N52" s="25">
        <f t="shared" si="1"/>
        <v>1.3902439024390243</v>
      </c>
      <c r="P52" s="25">
        <v>147</v>
      </c>
      <c r="R52" s="19">
        <f t="shared" si="2"/>
        <v>0.14309099895275587</v>
      </c>
      <c r="Z52" s="28"/>
    </row>
    <row r="53" spans="2:26" ht="12.75">
      <c r="B53" s="37">
        <v>1993</v>
      </c>
      <c r="C53" s="16"/>
      <c r="D53" s="22">
        <v>105.46296296296298</v>
      </c>
      <c r="F53" s="19">
        <v>1984</v>
      </c>
      <c r="H53" s="25">
        <v>146.83856787711935</v>
      </c>
      <c r="J53" s="19">
        <v>42</v>
      </c>
      <c r="L53" s="25">
        <f t="shared" si="0"/>
        <v>0.7368421052631579</v>
      </c>
      <c r="N53" s="25">
        <f t="shared" si="1"/>
        <v>1.3571428571428572</v>
      </c>
      <c r="P53" s="25">
        <v>146.83856787711935</v>
      </c>
      <c r="R53" s="19">
        <f t="shared" si="2"/>
        <v>0.13262556527459096</v>
      </c>
      <c r="Z53" s="28"/>
    </row>
    <row r="54" spans="2:26" ht="13.5" thickBot="1">
      <c r="B54" s="37">
        <v>1994</v>
      </c>
      <c r="C54" s="16"/>
      <c r="D54" s="22">
        <v>186.3773148148148</v>
      </c>
      <c r="F54" s="19">
        <v>1978</v>
      </c>
      <c r="H54" s="25">
        <v>130.19406100748316</v>
      </c>
      <c r="J54" s="19">
        <v>43</v>
      </c>
      <c r="L54" s="25">
        <f t="shared" si="0"/>
        <v>0.7543859649122807</v>
      </c>
      <c r="N54" s="25">
        <f t="shared" si="1"/>
        <v>1.3255813953488371</v>
      </c>
      <c r="P54" s="25">
        <v>130.19406100748316</v>
      </c>
      <c r="R54" s="19">
        <f t="shared" si="2"/>
        <v>0.12240640009290485</v>
      </c>
      <c r="T54" s="29"/>
      <c r="U54" s="29"/>
      <c r="V54" s="29"/>
      <c r="W54" s="29"/>
      <c r="X54" s="29"/>
      <c r="Y54" s="29"/>
      <c r="Z54" s="30"/>
    </row>
    <row r="55" spans="2:18" ht="13.5" thickTop="1">
      <c r="B55" s="37">
        <v>1995</v>
      </c>
      <c r="C55" s="16"/>
      <c r="D55" s="22">
        <v>351.724537037037</v>
      </c>
      <c r="F55" s="19">
        <v>2004</v>
      </c>
      <c r="H55" s="25">
        <v>123.55552685185184</v>
      </c>
      <c r="J55" s="19">
        <v>44</v>
      </c>
      <c r="L55" s="25">
        <f t="shared" si="0"/>
        <v>0.7719298245614035</v>
      </c>
      <c r="N55" s="25">
        <f t="shared" si="1"/>
        <v>1.2954545454545456</v>
      </c>
      <c r="P55" s="25">
        <v>123.55552685185184</v>
      </c>
      <c r="R55" s="19">
        <f t="shared" si="2"/>
        <v>0.11242217918630402</v>
      </c>
    </row>
    <row r="56" spans="2:18" ht="12.75">
      <c r="B56" s="37">
        <v>1996</v>
      </c>
      <c r="C56" s="16"/>
      <c r="D56" s="22">
        <v>454.8263888888889</v>
      </c>
      <c r="F56" s="19">
        <v>1993</v>
      </c>
      <c r="H56" s="25">
        <v>105.46296296296298</v>
      </c>
      <c r="J56" s="19">
        <v>45</v>
      </c>
      <c r="L56" s="25">
        <f t="shared" si="0"/>
        <v>0.7894736842105263</v>
      </c>
      <c r="N56" s="25">
        <f t="shared" si="1"/>
        <v>1.2666666666666666</v>
      </c>
      <c r="P56" s="25">
        <v>105.46296296296298</v>
      </c>
      <c r="R56" s="19">
        <f t="shared" si="2"/>
        <v>0.1026623418971477</v>
      </c>
    </row>
    <row r="57" spans="2:24" ht="12.75">
      <c r="B57" s="37">
        <v>1997</v>
      </c>
      <c r="C57" s="16"/>
      <c r="D57" s="22">
        <v>393.7731481481481</v>
      </c>
      <c r="F57" s="19">
        <v>1990</v>
      </c>
      <c r="H57" s="25">
        <v>102.36350706192077</v>
      </c>
      <c r="J57" s="19">
        <v>46</v>
      </c>
      <c r="L57" s="25">
        <f t="shared" si="0"/>
        <v>0.8070175438596491</v>
      </c>
      <c r="N57" s="25">
        <f t="shared" si="1"/>
        <v>1.2391304347826089</v>
      </c>
      <c r="P57" s="25">
        <v>102.36350706192077</v>
      </c>
      <c r="R57" s="19">
        <f t="shared" si="2"/>
        <v>0.09311702399091738</v>
      </c>
      <c r="T57" s="59" t="s">
        <v>6</v>
      </c>
      <c r="U57" s="60"/>
      <c r="W57" s="59" t="s">
        <v>7</v>
      </c>
      <c r="X57" s="62"/>
    </row>
    <row r="58" spans="2:24" ht="12.75">
      <c r="B58" s="37">
        <v>1998</v>
      </c>
      <c r="C58" s="16"/>
      <c r="D58" s="22">
        <v>27.696759259259256</v>
      </c>
      <c r="F58" s="19">
        <v>1953</v>
      </c>
      <c r="H58" s="25">
        <v>99.25</v>
      </c>
      <c r="J58" s="19">
        <v>47</v>
      </c>
      <c r="L58" s="25">
        <f t="shared" si="0"/>
        <v>0.8245614035087719</v>
      </c>
      <c r="N58" s="25">
        <f t="shared" si="1"/>
        <v>1.2127659574468086</v>
      </c>
      <c r="P58" s="25">
        <v>99.25</v>
      </c>
      <c r="R58" s="19">
        <f t="shared" si="2"/>
        <v>0.08377699773677397</v>
      </c>
      <c r="T58" s="61"/>
      <c r="U58" s="60"/>
      <c r="W58" s="59"/>
      <c r="X58" s="62"/>
    </row>
    <row r="59" spans="2:24" ht="13.5" thickBot="1">
      <c r="B59" s="37">
        <v>1999</v>
      </c>
      <c r="C59" s="16"/>
      <c r="D59" s="22">
        <v>156.57407407407408</v>
      </c>
      <c r="F59" s="19">
        <v>1966</v>
      </c>
      <c r="H59" s="25">
        <v>94.34890775729939</v>
      </c>
      <c r="J59" s="19">
        <v>48</v>
      </c>
      <c r="L59" s="25">
        <f t="shared" si="0"/>
        <v>0.8421052631578947</v>
      </c>
      <c r="N59" s="25">
        <f t="shared" si="1"/>
        <v>1.1875</v>
      </c>
      <c r="P59" s="25">
        <v>94.34890775729939</v>
      </c>
      <c r="R59" s="19">
        <f t="shared" si="2"/>
        <v>0.07463361829690418</v>
      </c>
      <c r="T59" s="32"/>
      <c r="U59" s="31"/>
      <c r="W59" s="32"/>
      <c r="X59" s="31"/>
    </row>
    <row r="60" spans="2:18" ht="13.5" thickTop="1">
      <c r="B60" s="37">
        <v>2000</v>
      </c>
      <c r="C60" s="16"/>
      <c r="D60" s="22">
        <v>217.12962962962965</v>
      </c>
      <c r="F60" s="19">
        <v>2007</v>
      </c>
      <c r="H60" s="25">
        <v>89.16</v>
      </c>
      <c r="J60" s="19">
        <v>49</v>
      </c>
      <c r="L60" s="25">
        <f t="shared" si="0"/>
        <v>0.8596491228070176</v>
      </c>
      <c r="N60" s="25">
        <f t="shared" si="1"/>
        <v>1.163265306122449</v>
      </c>
      <c r="P60" s="25">
        <v>89.16</v>
      </c>
      <c r="R60" s="19">
        <f t="shared" si="2"/>
        <v>0.06567877564397773</v>
      </c>
    </row>
    <row r="61" spans="2:23" ht="12.75">
      <c r="B61" s="37">
        <v>2001</v>
      </c>
      <c r="C61" s="16"/>
      <c r="D61" s="22">
        <v>51.95601851851851</v>
      </c>
      <c r="F61" s="19">
        <v>1951</v>
      </c>
      <c r="H61" s="25">
        <v>82</v>
      </c>
      <c r="J61" s="19">
        <v>50</v>
      </c>
      <c r="L61" s="25">
        <f t="shared" si="0"/>
        <v>0.8771929824561403</v>
      </c>
      <c r="N61" s="25">
        <f t="shared" si="1"/>
        <v>1.1400000000000001</v>
      </c>
      <c r="P61" s="25">
        <v>82</v>
      </c>
      <c r="R61" s="19">
        <f t="shared" si="2"/>
        <v>0.05690485133647264</v>
      </c>
      <c r="U61" s="56" t="s">
        <v>8</v>
      </c>
      <c r="V61" s="57"/>
      <c r="W61" s="58"/>
    </row>
    <row r="62" spans="2:23" ht="12.75" customHeight="1">
      <c r="B62" s="37">
        <v>2002</v>
      </c>
      <c r="C62" s="16"/>
      <c r="D62" s="22">
        <v>286.16898148148147</v>
      </c>
      <c r="F62" s="19">
        <v>2005</v>
      </c>
      <c r="H62" s="25">
        <v>67.70494169879842</v>
      </c>
      <c r="J62" s="19">
        <v>51</v>
      </c>
      <c r="L62" s="25">
        <f t="shared" si="0"/>
        <v>0.8947368421052632</v>
      </c>
      <c r="N62" s="25">
        <f t="shared" si="1"/>
        <v>1.1176470588235294</v>
      </c>
      <c r="P62" s="25">
        <v>67.70494169879842</v>
      </c>
      <c r="R62" s="19">
        <f t="shared" si="2"/>
        <v>0.048304679574555046</v>
      </c>
      <c r="T62" s="33"/>
      <c r="U62" s="57"/>
      <c r="V62" s="57"/>
      <c r="W62" s="58"/>
    </row>
    <row r="63" spans="2:23" ht="12.75" customHeight="1">
      <c r="B63" s="37">
        <v>2003</v>
      </c>
      <c r="C63" s="16"/>
      <c r="D63" s="22">
        <v>294.849537037037</v>
      </c>
      <c r="F63" s="19">
        <v>1952</v>
      </c>
      <c r="H63" s="25">
        <v>66.67</v>
      </c>
      <c r="J63" s="19">
        <v>52</v>
      </c>
      <c r="L63" s="25">
        <f t="shared" si="0"/>
        <v>0.9122807017543859</v>
      </c>
      <c r="N63" s="25">
        <f t="shared" si="1"/>
        <v>1.0961538461538463</v>
      </c>
      <c r="P63" s="25">
        <v>66.67</v>
      </c>
      <c r="R63" s="19">
        <f t="shared" si="2"/>
        <v>0.03987151203769228</v>
      </c>
      <c r="T63" s="34"/>
      <c r="U63" s="57"/>
      <c r="V63" s="57"/>
      <c r="W63" s="58"/>
    </row>
    <row r="64" spans="2:23" ht="12.75" customHeight="1">
      <c r="B64" s="37">
        <v>2004</v>
      </c>
      <c r="C64" s="16"/>
      <c r="D64" s="22">
        <v>123.55552685185184</v>
      </c>
      <c r="F64" s="19">
        <v>2001</v>
      </c>
      <c r="H64" s="25">
        <v>51.95601851851851</v>
      </c>
      <c r="J64" s="19">
        <v>53</v>
      </c>
      <c r="L64" s="25">
        <f t="shared" si="0"/>
        <v>0.9298245614035088</v>
      </c>
      <c r="N64" s="25">
        <f t="shared" si="1"/>
        <v>1.0754716981132075</v>
      </c>
      <c r="P64" s="25">
        <v>51.95601851851851</v>
      </c>
      <c r="R64" s="19">
        <f t="shared" si="2"/>
        <v>0.03159898607170235</v>
      </c>
      <c r="T64" s="35"/>
      <c r="U64" s="57"/>
      <c r="V64" s="57"/>
      <c r="W64" s="58"/>
    </row>
    <row r="65" spans="2:23" ht="12.75" customHeight="1">
      <c r="B65" s="37">
        <v>2005</v>
      </c>
      <c r="C65" s="16"/>
      <c r="D65" s="22">
        <v>67.70494169879842</v>
      </c>
      <c r="F65" s="19">
        <v>1989</v>
      </c>
      <c r="H65" s="25">
        <v>45.155659022477494</v>
      </c>
      <c r="J65" s="19">
        <v>54</v>
      </c>
      <c r="L65" s="25">
        <f t="shared" si="0"/>
        <v>0.9473684210526315</v>
      </c>
      <c r="N65" s="25">
        <f t="shared" si="1"/>
        <v>1.0555555555555556</v>
      </c>
      <c r="P65" s="25">
        <v>45.155659022477494</v>
      </c>
      <c r="R65" s="19">
        <f t="shared" si="2"/>
        <v>0.0234810958495229</v>
      </c>
      <c r="T65" s="35"/>
      <c r="U65" s="57"/>
      <c r="V65" s="57"/>
      <c r="W65" s="58"/>
    </row>
    <row r="66" spans="2:23" ht="12.75">
      <c r="B66" s="37">
        <v>2006</v>
      </c>
      <c r="C66" s="16"/>
      <c r="D66" s="22">
        <v>291.138231560036</v>
      </c>
      <c r="F66" s="19">
        <v>1998</v>
      </c>
      <c r="H66" s="25">
        <v>27.696759259259256</v>
      </c>
      <c r="J66" s="19">
        <v>55</v>
      </c>
      <c r="L66" s="25">
        <f t="shared" si="0"/>
        <v>0.9649122807017544</v>
      </c>
      <c r="N66" s="25">
        <f t="shared" si="1"/>
        <v>1.0363636363636364</v>
      </c>
      <c r="P66" s="25">
        <v>27.696759259259256</v>
      </c>
      <c r="R66" s="19">
        <f t="shared" si="2"/>
        <v>0.015512166178247558</v>
      </c>
      <c r="T66" s="35"/>
      <c r="U66" s="57"/>
      <c r="V66" s="57"/>
      <c r="W66" s="58"/>
    </row>
    <row r="67" spans="2:23" ht="18" thickBot="1">
      <c r="B67" s="38">
        <v>2007</v>
      </c>
      <c r="C67" s="17"/>
      <c r="D67" s="23">
        <v>89.16</v>
      </c>
      <c r="F67" s="20">
        <v>1950</v>
      </c>
      <c r="H67" s="26">
        <v>17.205</v>
      </c>
      <c r="J67" s="20">
        <v>56</v>
      </c>
      <c r="L67" s="26">
        <f t="shared" si="0"/>
        <v>0.9824561403508771</v>
      </c>
      <c r="N67" s="26">
        <f t="shared" si="1"/>
        <v>1.017857142857143</v>
      </c>
      <c r="P67" s="26">
        <v>17.205</v>
      </c>
      <c r="R67" s="20">
        <f t="shared" si="2"/>
        <v>0.00768682866629105</v>
      </c>
      <c r="U67" s="63" t="s">
        <v>9</v>
      </c>
      <c r="V67" s="63"/>
      <c r="W67" s="64"/>
    </row>
    <row r="68" ht="13.5" thickTop="1"/>
  </sheetData>
  <sheetProtection password="B890" sheet="1" objects="1" scenarios="1"/>
  <mergeCells count="8">
    <mergeCell ref="U61:W66"/>
    <mergeCell ref="T57:U58"/>
    <mergeCell ref="W57:X58"/>
    <mergeCell ref="U67:W67"/>
    <mergeCell ref="B1:Z1"/>
    <mergeCell ref="B3:Z3"/>
    <mergeCell ref="B5:Z5"/>
    <mergeCell ref="B7:Z7"/>
  </mergeCells>
  <hyperlinks>
    <hyperlink ref="W57:X58" r:id="rId1" display="Acceder a capítulo"/>
    <hyperlink ref="U67:W67" r:id="rId2" display="www.fbbva.es "/>
    <hyperlink ref="T57:U58" r:id="rId3" display="Descargar macro"/>
  </hyperlinks>
  <printOptions/>
  <pageMargins left="0.75" right="0.75" top="0.63" bottom="1" header="0" footer="0"/>
  <pageSetup fitToHeight="1" fitToWidth="1" horizontalDpi="600" verticalDpi="600" orientation="landscape" paperSize="9" scale="5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Rubes Editorial</cp:lastModifiedBy>
  <cp:lastPrinted>2009-04-30T13:51:33Z</cp:lastPrinted>
  <dcterms:created xsi:type="dcterms:W3CDTF">2007-11-26T20:56:06Z</dcterms:created>
  <dcterms:modified xsi:type="dcterms:W3CDTF">2009-05-25T14:48:48Z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